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5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/Users/frederic/Documents/liceo/TS-spé/ECE-2022/"/>
    </mc:Choice>
  </mc:AlternateContent>
  <xr:revisionPtr revIDLastSave="0" documentId="8_{DA64BF4A-5771-9047-82A1-153554F2D91E}" xr6:coauthVersionLast="47" xr6:coauthVersionMax="47" xr10:uidLastSave="{00000000-0000-0000-0000-000000000000}"/>
  <bookViews>
    <workbookView xWindow="0" yWindow="500" windowWidth="34620" windowHeight="18260" xr2:uid="{00000000-000D-0000-FFFF-FFFF00000000}"/>
  </bookViews>
  <sheets>
    <sheet name="PhyNew" sheetId="7" r:id="rId1"/>
  </sheets>
  <definedNames>
    <definedName name="Niveau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V3" i="7" l="1"/>
  <c r="B26" i="7" l="1"/>
  <c r="A26" i="7"/>
  <c r="B25" i="7"/>
  <c r="A25" i="7"/>
  <c r="B24" i="7"/>
  <c r="A24" i="7"/>
  <c r="B21" i="7"/>
  <c r="A21" i="7"/>
  <c r="B20" i="7"/>
  <c r="A20" i="7"/>
  <c r="B19" i="7"/>
  <c r="A19" i="7"/>
  <c r="B16" i="7"/>
  <c r="A16" i="7"/>
  <c r="B15" i="7"/>
  <c r="A15" i="7"/>
  <c r="B14" i="7"/>
  <c r="A14" i="7"/>
  <c r="B11" i="7"/>
  <c r="A11" i="7"/>
  <c r="B10" i="7"/>
  <c r="A10" i="7"/>
  <c r="B9" i="7"/>
  <c r="A9" i="7"/>
  <c r="G6" i="7"/>
  <c r="AB5" i="7"/>
  <c r="Z5" i="7"/>
  <c r="X5" i="7"/>
  <c r="V5" i="7"/>
  <c r="AB4" i="7"/>
  <c r="Z4" i="7"/>
  <c r="X4" i="7"/>
  <c r="V4" i="7"/>
  <c r="AB3" i="7"/>
  <c r="Z3" i="7"/>
  <c r="X3" i="7"/>
  <c r="V6" i="7" l="1"/>
  <c r="H22" i="7" s="1"/>
  <c r="E27" i="7"/>
  <c r="D27" i="7" l="1"/>
  <c r="G12" i="7"/>
  <c r="D12" i="7"/>
  <c r="H12" i="7"/>
  <c r="L12" i="7"/>
  <c r="P12" i="7"/>
  <c r="C17" i="7"/>
  <c r="J12" i="7"/>
  <c r="K12" i="7"/>
  <c r="C12" i="7"/>
  <c r="E12" i="7"/>
  <c r="I12" i="7"/>
  <c r="M12" i="7"/>
  <c r="Q12" i="7"/>
  <c r="F12" i="7"/>
  <c r="N12" i="7"/>
  <c r="R12" i="7"/>
  <c r="O12" i="7"/>
  <c r="C27" i="7"/>
  <c r="D17" i="7"/>
  <c r="F17" i="7"/>
  <c r="G22" i="7"/>
  <c r="N27" i="7"/>
  <c r="P27" i="7"/>
  <c r="J27" i="7"/>
  <c r="M27" i="7"/>
  <c r="L27" i="7"/>
  <c r="M17" i="7"/>
  <c r="H27" i="7"/>
  <c r="F27" i="7"/>
  <c r="Q22" i="7"/>
  <c r="O22" i="7"/>
  <c r="O17" i="7"/>
  <c r="K17" i="7"/>
  <c r="O27" i="7"/>
  <c r="K22" i="7"/>
  <c r="R22" i="7"/>
  <c r="E17" i="7"/>
  <c r="Q27" i="7"/>
  <c r="G27" i="7"/>
  <c r="I27" i="7"/>
  <c r="N22" i="7"/>
  <c r="M22" i="7"/>
  <c r="L22" i="7"/>
  <c r="C22" i="7"/>
  <c r="I22" i="7"/>
  <c r="J22" i="7"/>
  <c r="P17" i="7"/>
  <c r="R27" i="7"/>
  <c r="F22" i="7"/>
  <c r="E22" i="7"/>
  <c r="D22" i="7"/>
  <c r="K27" i="7"/>
  <c r="G17" i="7"/>
  <c r="P22" i="7"/>
  <c r="J17" i="7"/>
  <c r="H17" i="7"/>
  <c r="R17" i="7"/>
  <c r="I17" i="7"/>
  <c r="Q17" i="7"/>
  <c r="N17" i="7"/>
  <c r="L17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abasle1</author>
  </authors>
  <commentList>
    <comment ref="T2" authorId="0" shapeId="0" xr:uid="{00000000-0006-0000-0000-000001000000}">
      <text>
        <r>
          <rPr>
            <b/>
            <sz val="9"/>
            <color rgb="FF000000"/>
            <rFont val="Tahoma"/>
            <family val="2"/>
          </rPr>
          <t>Valeur numérique de A, B, C, D</t>
        </r>
      </text>
    </comment>
    <comment ref="V3" authorId="0" shapeId="0" xr:uid="{00000000-0006-0000-0000-000002000000}">
      <text>
        <r>
          <rPr>
            <b/>
            <sz val="9"/>
            <color rgb="FF000000"/>
            <rFont val="Tahoma"/>
            <family val="2"/>
          </rPr>
          <t xml:space="preserve">Valeur numérique de A pour la compétence Analyser </t>
        </r>
      </text>
    </comment>
  </commentList>
</comments>
</file>

<file path=xl/sharedStrings.xml><?xml version="1.0" encoding="utf-8"?>
<sst xmlns="http://schemas.openxmlformats.org/spreadsheetml/2006/main" count="240" uniqueCount="21">
  <si>
    <t>A</t>
  </si>
  <si>
    <t>B</t>
  </si>
  <si>
    <t>C</t>
  </si>
  <si>
    <t>D</t>
  </si>
  <si>
    <t>niveau</t>
  </si>
  <si>
    <t>valeurs</t>
  </si>
  <si>
    <t>Compétences</t>
  </si>
  <si>
    <t>Comp</t>
  </si>
  <si>
    <t>Compétences évaluées</t>
  </si>
  <si>
    <t>Coefficient</t>
  </si>
  <si>
    <t>s'APProprier</t>
  </si>
  <si>
    <t>APP</t>
  </si>
  <si>
    <t>ANAlyser</t>
  </si>
  <si>
    <t>ANA</t>
  </si>
  <si>
    <t>RÉAliser</t>
  </si>
  <si>
    <t>RÉA</t>
  </si>
  <si>
    <t>VALider</t>
  </si>
  <si>
    <t>VAL</t>
  </si>
  <si>
    <t>COMmuniquer</t>
  </si>
  <si>
    <t>COM</t>
  </si>
  <si>
    <t>total max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</si>
</sst>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0"/>
      <name val="Arial"/>
      <family val="2"/>
    </font>
    <font>
      <b/>
      <sz val="14"/>
      <color rgb="FF660066"/>
      <name val="Arial"/>
      <family val="2"/>
    </font>
    <font>
      <sz val="12"/>
      <color rgb="FF660066"/>
      <name val="Arial"/>
      <family val="2"/>
    </font>
    <font>
      <b/>
      <sz val="14"/>
      <color rgb="FF0000FF"/>
      <name val="Arial"/>
      <family val="2"/>
    </font>
    <font>
      <i/>
      <sz val="12"/>
      <color theme="1"/>
      <name val="Arial"/>
      <family val="2"/>
    </font>
    <font>
      <b/>
      <sz val="12"/>
      <color rgb="FFFF0000"/>
      <name val="Arial"/>
      <family val="2"/>
    </font>
    <font>
      <sz val="10"/>
      <name val="Arial"/>
      <family val="2"/>
    </font>
    <font>
      <b/>
      <sz val="9"/>
      <color rgb="FF00000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14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5" fillId="0" borderId="0" xfId="0" applyFont="1" applyAlignment="1" applyProtection="1">
      <alignment horizontal="right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6" fillId="0" borderId="0" xfId="0" applyFont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15">
    <dxf>
      <font>
        <strike val="0"/>
        <color rgb="FF0000FF"/>
      </font>
      <fill>
        <patternFill patternType="solid">
          <fgColor indexed="64"/>
          <bgColor theme="4" tint="0.59999389629810485"/>
        </patternFill>
      </fill>
    </dxf>
    <dxf>
      <font>
        <color rgb="FF008000"/>
      </font>
      <fill>
        <patternFill patternType="solid">
          <fgColor indexed="64"/>
          <bgColor theme="6" tint="0.59999389629810485"/>
        </patternFill>
      </fill>
    </dxf>
    <dxf>
      <font>
        <strike val="0"/>
        <color theme="9" tint="-0.249977111117893"/>
      </font>
      <fill>
        <patternFill patternType="solid">
          <fgColor indexed="64"/>
          <bgColor theme="9" tint="0.59999389629810485"/>
        </patternFill>
      </fill>
    </dxf>
    <dxf>
      <font>
        <strike val="0"/>
        <color rgb="FFFF0000"/>
      </font>
      <fill>
        <patternFill patternType="solid">
          <fgColor indexed="64"/>
          <bgColor theme="5" tint="0.59999389629810485"/>
        </patternFill>
      </fill>
    </dxf>
    <dxf>
      <font>
        <strike val="0"/>
        <color rgb="FF0000FF"/>
      </font>
      <fill>
        <patternFill patternType="solid">
          <fgColor indexed="64"/>
          <bgColor theme="4" tint="0.59999389629810485"/>
        </patternFill>
      </fill>
    </dxf>
    <dxf>
      <font>
        <color rgb="FF008000"/>
      </font>
      <fill>
        <patternFill patternType="solid">
          <fgColor indexed="64"/>
          <bgColor theme="6" tint="0.59999389629810485"/>
        </patternFill>
      </fill>
    </dxf>
    <dxf>
      <font>
        <strike val="0"/>
        <color theme="9" tint="-0.249977111117893"/>
      </font>
      <fill>
        <patternFill patternType="solid">
          <fgColor indexed="64"/>
          <bgColor theme="9" tint="0.59999389629810485"/>
        </patternFill>
      </fill>
    </dxf>
    <dxf>
      <font>
        <strike val="0"/>
        <color rgb="FFFF0000"/>
      </font>
      <fill>
        <patternFill patternType="solid">
          <fgColor indexed="64"/>
          <bgColor theme="5" tint="0.59999389629810485"/>
        </patternFill>
      </fill>
    </dxf>
    <dxf>
      <font>
        <strike val="0"/>
        <color auto="1"/>
      </font>
      <fill>
        <patternFill patternType="none">
          <fgColor indexed="64"/>
          <bgColor auto="1"/>
        </patternFill>
      </fill>
      <border>
        <right style="thin">
          <color auto="1"/>
        </right>
      </border>
    </dxf>
    <dxf>
      <font>
        <strike val="0"/>
        <color auto="1"/>
      </font>
      <fill>
        <patternFill patternType="none">
          <fgColor indexed="64"/>
          <bgColor auto="1"/>
        </patternFill>
      </fill>
      <border>
        <right style="thin">
          <color auto="1"/>
        </right>
      </border>
    </dxf>
    <dxf>
      <font>
        <strike val="0"/>
        <color auto="1"/>
      </font>
      <fill>
        <patternFill patternType="none">
          <fgColor indexed="64"/>
          <bgColor auto="1"/>
        </patternFill>
      </fill>
      <border>
        <right style="thin">
          <color auto="1"/>
        </right>
      </border>
    </dxf>
    <dxf>
      <font>
        <strike val="0"/>
        <color auto="1"/>
      </font>
      <fill>
        <patternFill patternType="none">
          <fgColor indexed="64"/>
          <bgColor auto="1"/>
        </patternFill>
      </fill>
      <border>
        <right style="thin">
          <color auto="1"/>
        </right>
      </border>
    </dxf>
    <dxf>
      <font>
        <strike val="0"/>
        <color auto="1"/>
      </font>
      <fill>
        <patternFill patternType="none">
          <fgColor indexed="64"/>
          <bgColor auto="1"/>
        </patternFill>
      </fill>
      <border>
        <right style="thin">
          <color auto="1"/>
        </right>
      </border>
    </dxf>
    <dxf>
      <font>
        <strike val="0"/>
        <color auto="1"/>
      </font>
      <fill>
        <patternFill patternType="none">
          <fgColor indexed="64"/>
          <bgColor auto="1"/>
        </patternFill>
      </fill>
      <border>
        <right style="thin">
          <color auto="1"/>
        </right>
      </border>
    </dxf>
    <dxf>
      <font>
        <strike val="0"/>
        <color auto="1"/>
      </font>
      <fill>
        <patternFill patternType="none">
          <fgColor indexed="64"/>
          <bgColor auto="1"/>
        </patternFill>
      </fill>
      <border>
        <right style="thin">
          <color auto="1"/>
        </right>
      </border>
    </dxf>
  </dxfs>
  <tableStyles count="0" defaultTableStyle="TableStyleMedium9" defaultPivotStyle="PivotStyleLight16"/>
  <colors>
    <mruColors>
      <color rgb="FFFF00FF"/>
      <color rgb="FF99FF99"/>
      <color rgb="FFFFFF99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323850</xdr:colOff>
      <xdr:row>9</xdr:row>
      <xdr:rowOff>28574</xdr:rowOff>
    </xdr:from>
    <xdr:to>
      <xdr:col>24</xdr:col>
      <xdr:colOff>114300</xdr:colOff>
      <xdr:row>15</xdr:row>
      <xdr:rowOff>161924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8143875" y="1904999"/>
          <a:ext cx="3933825" cy="1476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/>
            <a:t>Le calcul</a:t>
          </a:r>
          <a:r>
            <a:rPr lang="fr-FR" sz="1100" baseline="0"/>
            <a:t> est égal à la somme des valeurs numériques de chaque lettre pour chaque compétence</a:t>
          </a:r>
        </a:p>
        <a:p>
          <a:endParaRPr lang="fr-FR" sz="1100" baseline="0"/>
        </a:p>
        <a:p>
          <a:r>
            <a:rPr lang="fr-FR" sz="1100" baseline="0"/>
            <a:t>Le total obtenu est sur 24 (car au max A+A+A = 8 + 4 +12 = 24)</a:t>
          </a:r>
        </a:p>
        <a:p>
          <a:endParaRPr lang="fr-FR" sz="1100" baseline="0"/>
        </a:p>
        <a:p>
          <a:r>
            <a:rPr lang="fr-FR" sz="1100" baseline="0"/>
            <a:t>Il est ensuite ramené sur 20 et arondi au point entier supérieur</a:t>
          </a:r>
          <a:endParaRPr lang="fr-FR" sz="1100"/>
        </a:p>
      </xdr:txBody>
    </xdr:sp>
    <xdr:clientData/>
  </xdr:twoCellAnchor>
  <xdr:twoCellAnchor>
    <xdr:from>
      <xdr:col>17</xdr:col>
      <xdr:colOff>323850</xdr:colOff>
      <xdr:row>11</xdr:row>
      <xdr:rowOff>47625</xdr:rowOff>
    </xdr:from>
    <xdr:to>
      <xdr:col>19</xdr:col>
      <xdr:colOff>333375</xdr:colOff>
      <xdr:row>11</xdr:row>
      <xdr:rowOff>114300</xdr:rowOff>
    </xdr:to>
    <xdr:cxnSp macro="">
      <xdr:nvCxnSpPr>
        <xdr:cNvPr id="4" name="Connecteur droit avec flèch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 flipH="1">
          <a:off x="7477125" y="2505075"/>
          <a:ext cx="676275" cy="6667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27"/>
  <sheetViews>
    <sheetView tabSelected="1" workbookViewId="0">
      <selection activeCell="T2" sqref="T2"/>
    </sheetView>
  </sheetViews>
  <sheetFormatPr baseColWidth="10" defaultColWidth="12.5" defaultRowHeight="16" x14ac:dyDescent="0.2"/>
  <cols>
    <col min="1" max="1" width="14.6640625" style="1" customWidth="1"/>
    <col min="2" max="2" width="12.5" style="1"/>
    <col min="3" max="3" width="7.5" style="1" customWidth="1"/>
    <col min="4" max="14" width="5" style="1" customWidth="1"/>
    <col min="15" max="15" width="7.5" style="1" customWidth="1"/>
    <col min="16" max="19" width="5" style="1" customWidth="1"/>
    <col min="20" max="16384" width="12.5" style="1"/>
  </cols>
  <sheetData>
    <row r="1" spans="1:28" x14ac:dyDescent="0.2">
      <c r="N1" s="2" t="s">
        <v>4</v>
      </c>
      <c r="O1" s="2" t="s">
        <v>5</v>
      </c>
      <c r="P1" s="2" t="s">
        <v>6</v>
      </c>
      <c r="Q1" s="2" t="s">
        <v>7</v>
      </c>
    </row>
    <row r="2" spans="1:28" ht="18" x14ac:dyDescent="0.2">
      <c r="F2" s="3" t="s">
        <v>8</v>
      </c>
      <c r="G2" s="4"/>
      <c r="H2" s="5" t="s">
        <v>9</v>
      </c>
      <c r="N2" s="2" t="s">
        <v>0</v>
      </c>
      <c r="O2" s="2">
        <v>2</v>
      </c>
      <c r="P2" s="2" t="s">
        <v>10</v>
      </c>
      <c r="Q2" s="2" t="s">
        <v>11</v>
      </c>
      <c r="S2" s="1" t="s">
        <v>0</v>
      </c>
      <c r="T2" s="1">
        <v>4</v>
      </c>
    </row>
    <row r="3" spans="1:28" ht="18" x14ac:dyDescent="0.2">
      <c r="F3" s="6" t="s">
        <v>12</v>
      </c>
      <c r="G3" s="7"/>
      <c r="H3" s="7">
        <v>3</v>
      </c>
      <c r="N3" s="2" t="s">
        <v>1</v>
      </c>
      <c r="O3" s="2">
        <v>1</v>
      </c>
      <c r="P3" s="2" t="s">
        <v>12</v>
      </c>
      <c r="Q3" s="2" t="s">
        <v>13</v>
      </c>
      <c r="S3" s="1" t="s">
        <v>1</v>
      </c>
      <c r="T3" s="1">
        <v>3</v>
      </c>
      <c r="U3" s="8" t="s">
        <v>0</v>
      </c>
      <c r="V3" s="9">
        <f>H3*T2</f>
        <v>12</v>
      </c>
      <c r="W3" s="1" t="s">
        <v>1</v>
      </c>
      <c r="X3" s="9">
        <f>$H$3*T3</f>
        <v>9</v>
      </c>
      <c r="Y3" s="1" t="s">
        <v>2</v>
      </c>
      <c r="Z3" s="9">
        <f>$H$3*T4</f>
        <v>6</v>
      </c>
      <c r="AA3" s="1" t="s">
        <v>3</v>
      </c>
      <c r="AB3" s="9">
        <f>$H$3*T5</f>
        <v>3</v>
      </c>
    </row>
    <row r="4" spans="1:28" ht="18" x14ac:dyDescent="0.2">
      <c r="F4" s="6" t="s">
        <v>14</v>
      </c>
      <c r="G4" s="7"/>
      <c r="H4" s="7">
        <v>1</v>
      </c>
      <c r="N4" s="2" t="s">
        <v>2</v>
      </c>
      <c r="O4" s="2">
        <v>-1</v>
      </c>
      <c r="P4" s="2" t="s">
        <v>14</v>
      </c>
      <c r="Q4" s="2" t="s">
        <v>15</v>
      </c>
      <c r="S4" s="1" t="s">
        <v>2</v>
      </c>
      <c r="T4" s="1">
        <v>2</v>
      </c>
      <c r="U4" s="8" t="s">
        <v>0</v>
      </c>
      <c r="V4" s="9">
        <f>$H$4*T2</f>
        <v>4</v>
      </c>
      <c r="W4" s="1" t="s">
        <v>1</v>
      </c>
      <c r="X4" s="9">
        <f>$H$4*T3</f>
        <v>3</v>
      </c>
      <c r="Y4" s="1" t="s">
        <v>2</v>
      </c>
      <c r="Z4" s="9">
        <f>$H$4*T4</f>
        <v>2</v>
      </c>
      <c r="AA4" s="1" t="s">
        <v>3</v>
      </c>
      <c r="AB4" s="9">
        <f>$H$4*T5</f>
        <v>1</v>
      </c>
    </row>
    <row r="5" spans="1:28" ht="18" x14ac:dyDescent="0.2">
      <c r="F5" s="6" t="s">
        <v>16</v>
      </c>
      <c r="G5" s="7"/>
      <c r="H5" s="7">
        <v>2</v>
      </c>
      <c r="N5" s="2" t="s">
        <v>3</v>
      </c>
      <c r="O5" s="2">
        <v>-2</v>
      </c>
      <c r="P5" s="2" t="s">
        <v>16</v>
      </c>
      <c r="Q5" s="2" t="s">
        <v>17</v>
      </c>
      <c r="S5" s="1" t="s">
        <v>3</v>
      </c>
      <c r="T5" s="1">
        <v>1</v>
      </c>
      <c r="U5" s="8" t="s">
        <v>0</v>
      </c>
      <c r="V5" s="9">
        <f>$H$5*T2</f>
        <v>8</v>
      </c>
      <c r="W5" s="1" t="s">
        <v>1</v>
      </c>
      <c r="X5" s="9">
        <f>$H$5*T3</f>
        <v>6</v>
      </c>
      <c r="Y5" s="1" t="s">
        <v>2</v>
      </c>
      <c r="Z5" s="9">
        <f>$H$5*T4</f>
        <v>4</v>
      </c>
      <c r="AA5" s="1" t="s">
        <v>3</v>
      </c>
      <c r="AB5" s="9">
        <f>$H$5*T5</f>
        <v>2</v>
      </c>
    </row>
    <row r="6" spans="1:28" x14ac:dyDescent="0.2">
      <c r="G6" s="10" t="str">
        <f>IF(OR(F3=F4,F3=F5,F4=F5),"ERREUR : une même compétence apparaît deux fois",IF(SUM(H3:H5)=6,"","ERREUR : la somme des coefficients ne vaut pas 6"))</f>
        <v/>
      </c>
      <c r="P6" s="2" t="s">
        <v>18</v>
      </c>
      <c r="Q6" s="2" t="s">
        <v>19</v>
      </c>
      <c r="U6" s="1" t="s">
        <v>20</v>
      </c>
      <c r="V6" s="1">
        <f>SUM(V2:V5)</f>
        <v>24</v>
      </c>
    </row>
    <row r="8" spans="1:28" x14ac:dyDescent="0.2">
      <c r="A8" s="11" t="s">
        <v>6</v>
      </c>
      <c r="B8" s="11" t="s">
        <v>9</v>
      </c>
    </row>
    <row r="9" spans="1:28" x14ac:dyDescent="0.2">
      <c r="A9" s="11" t="str">
        <f>VLOOKUP($F$3,$P$2:$Q$6,2,FALSE)</f>
        <v>ANA</v>
      </c>
      <c r="B9" s="11">
        <f>$H$3</f>
        <v>3</v>
      </c>
      <c r="C9" s="12" t="s">
        <v>0</v>
      </c>
      <c r="D9" s="12" t="s">
        <v>0</v>
      </c>
      <c r="E9" s="12" t="s">
        <v>0</v>
      </c>
      <c r="F9" s="12" t="s">
        <v>0</v>
      </c>
      <c r="G9" s="12" t="s">
        <v>0</v>
      </c>
      <c r="H9" s="12" t="s">
        <v>0</v>
      </c>
      <c r="I9" s="12" t="s">
        <v>0</v>
      </c>
      <c r="J9" s="12" t="s">
        <v>0</v>
      </c>
      <c r="K9" s="12" t="s">
        <v>0</v>
      </c>
      <c r="L9" s="12" t="s">
        <v>0</v>
      </c>
      <c r="M9" s="12" t="s">
        <v>0</v>
      </c>
      <c r="N9" s="12" t="s">
        <v>0</v>
      </c>
      <c r="O9" s="12" t="s">
        <v>0</v>
      </c>
      <c r="P9" s="12" t="s">
        <v>0</v>
      </c>
      <c r="Q9" s="12" t="s">
        <v>0</v>
      </c>
      <c r="R9" s="12" t="s">
        <v>0</v>
      </c>
    </row>
    <row r="10" spans="1:28" x14ac:dyDescent="0.2">
      <c r="A10" s="11" t="str">
        <f>VLOOKUP($F$4,$P$2:$Q$6,2,FALSE)</f>
        <v>RÉA</v>
      </c>
      <c r="B10" s="11">
        <f>$H$4</f>
        <v>1</v>
      </c>
      <c r="C10" s="12" t="s">
        <v>0</v>
      </c>
      <c r="D10" s="12" t="s">
        <v>0</v>
      </c>
      <c r="E10" s="12" t="s">
        <v>0</v>
      </c>
      <c r="F10" s="12" t="s">
        <v>0</v>
      </c>
      <c r="G10" s="12" t="s">
        <v>1</v>
      </c>
      <c r="H10" s="12" t="s">
        <v>1</v>
      </c>
      <c r="I10" s="12" t="s">
        <v>1</v>
      </c>
      <c r="J10" s="12" t="s">
        <v>1</v>
      </c>
      <c r="K10" s="12" t="s">
        <v>2</v>
      </c>
      <c r="L10" s="12" t="s">
        <v>2</v>
      </c>
      <c r="M10" s="12" t="s">
        <v>2</v>
      </c>
      <c r="N10" s="12" t="s">
        <v>2</v>
      </c>
      <c r="O10" s="12" t="s">
        <v>3</v>
      </c>
      <c r="P10" s="12" t="s">
        <v>3</v>
      </c>
      <c r="Q10" s="12" t="s">
        <v>3</v>
      </c>
      <c r="R10" s="12" t="s">
        <v>3</v>
      </c>
    </row>
    <row r="11" spans="1:28" x14ac:dyDescent="0.2">
      <c r="A11" s="11" t="str">
        <f>VLOOKUP($F$5,$P$2:$Q$6,2,FALSE)</f>
        <v>VAL</v>
      </c>
      <c r="B11" s="11">
        <f>$H$5</f>
        <v>2</v>
      </c>
      <c r="C11" s="12" t="s">
        <v>0</v>
      </c>
      <c r="D11" s="12" t="s">
        <v>1</v>
      </c>
      <c r="E11" s="12" t="s">
        <v>2</v>
      </c>
      <c r="F11" s="12" t="s">
        <v>3</v>
      </c>
      <c r="G11" s="12" t="s">
        <v>0</v>
      </c>
      <c r="H11" s="12" t="s">
        <v>1</v>
      </c>
      <c r="I11" s="12" t="s">
        <v>2</v>
      </c>
      <c r="J11" s="12" t="s">
        <v>3</v>
      </c>
      <c r="K11" s="12" t="s">
        <v>0</v>
      </c>
      <c r="L11" s="12" t="s">
        <v>1</v>
      </c>
      <c r="M11" s="12" t="s">
        <v>2</v>
      </c>
      <c r="N11" s="12" t="s">
        <v>3</v>
      </c>
      <c r="O11" s="12" t="s">
        <v>0</v>
      </c>
      <c r="P11" s="12" t="s">
        <v>1</v>
      </c>
      <c r="Q11" s="12" t="s">
        <v>2</v>
      </c>
      <c r="R11" s="12" t="s">
        <v>3</v>
      </c>
    </row>
    <row r="12" spans="1:28" x14ac:dyDescent="0.2">
      <c r="C12" s="11">
        <f>ROUNDUP((IF(C$9="A",$V$3,0)+IF(C$9="B",$X$3,0)+IF(C$9="C",$Z$3,0)+IF(C$9="D",$AB$3,0)+IF(C$10="A",$V$4,0)+IF(C$10="B",$X$4,0)+IF(C$10="C",$Z$4,0)+IF(C$10="D",$AB$4,0)+IF(C$11="A",$V$5,0)+IF(C$11="B",$X$5,0)+IF(C$11="C",$Z$5,0)+IF(C$11="D",$AB$5,0))*20/$V$6,0)</f>
        <v>20</v>
      </c>
      <c r="D12" s="11">
        <f t="shared" ref="D12:R12" si="0">ROUNDUP((IF(D$9="A",$V$3,0)+IF(D$9="B",$X$3,0)+IF(D$9="C",$Z$3,0)+IF(D$9="D",$AB$3,0)+IF(D$10="A",$V$4,0)+IF(D$10="B",$X$4,0)+IF(D$10="C",$Z$4,0)+IF(D$10="D",$AB$4,0)+IF(D$11="A",$V$5,0)+IF(D$11="B",$X$5,0)+IF(D$11="C",$Z$5,0)+IF(D$11="D",$AB$5,0))*20/$V$6,0)</f>
        <v>19</v>
      </c>
      <c r="E12" s="11">
        <f t="shared" si="0"/>
        <v>17</v>
      </c>
      <c r="F12" s="11">
        <f t="shared" si="0"/>
        <v>15</v>
      </c>
      <c r="G12" s="11">
        <f t="shared" si="0"/>
        <v>20</v>
      </c>
      <c r="H12" s="11">
        <f t="shared" si="0"/>
        <v>18</v>
      </c>
      <c r="I12" s="11">
        <f t="shared" si="0"/>
        <v>16</v>
      </c>
      <c r="J12" s="11">
        <f t="shared" si="0"/>
        <v>15</v>
      </c>
      <c r="K12" s="11">
        <f t="shared" si="0"/>
        <v>19</v>
      </c>
      <c r="L12" s="11">
        <f t="shared" si="0"/>
        <v>17</v>
      </c>
      <c r="M12" s="11">
        <f t="shared" si="0"/>
        <v>15</v>
      </c>
      <c r="N12" s="11">
        <f t="shared" si="0"/>
        <v>14</v>
      </c>
      <c r="O12" s="11">
        <f t="shared" si="0"/>
        <v>18</v>
      </c>
      <c r="P12" s="11">
        <f t="shared" si="0"/>
        <v>16</v>
      </c>
      <c r="Q12" s="11">
        <f t="shared" si="0"/>
        <v>15</v>
      </c>
      <c r="R12" s="11">
        <f t="shared" si="0"/>
        <v>13</v>
      </c>
    </row>
    <row r="13" spans="1:28" x14ac:dyDescent="0.2">
      <c r="A13" s="11" t="s">
        <v>6</v>
      </c>
      <c r="B13" s="11" t="s">
        <v>9</v>
      </c>
    </row>
    <row r="14" spans="1:28" x14ac:dyDescent="0.2">
      <c r="A14" s="11" t="str">
        <f>VLOOKUP($F$3,$P$2:$Q$6,2,FALSE)</f>
        <v>ANA</v>
      </c>
      <c r="B14" s="11">
        <f>$H$3</f>
        <v>3</v>
      </c>
      <c r="C14" s="12" t="s">
        <v>1</v>
      </c>
      <c r="D14" s="12" t="s">
        <v>1</v>
      </c>
      <c r="E14" s="12" t="s">
        <v>1</v>
      </c>
      <c r="F14" s="12" t="s">
        <v>1</v>
      </c>
      <c r="G14" s="12" t="s">
        <v>1</v>
      </c>
      <c r="H14" s="12" t="s">
        <v>1</v>
      </c>
      <c r="I14" s="12" t="s">
        <v>1</v>
      </c>
      <c r="J14" s="12" t="s">
        <v>1</v>
      </c>
      <c r="K14" s="12" t="s">
        <v>1</v>
      </c>
      <c r="L14" s="12" t="s">
        <v>1</v>
      </c>
      <c r="M14" s="12" t="s">
        <v>1</v>
      </c>
      <c r="N14" s="12" t="s">
        <v>1</v>
      </c>
      <c r="O14" s="12" t="s">
        <v>1</v>
      </c>
      <c r="P14" s="12" t="s">
        <v>1</v>
      </c>
      <c r="Q14" s="12" t="s">
        <v>1</v>
      </c>
      <c r="R14" s="12" t="s">
        <v>1</v>
      </c>
    </row>
    <row r="15" spans="1:28" x14ac:dyDescent="0.2">
      <c r="A15" s="11" t="str">
        <f>VLOOKUP($F$4,$P$2:$Q$6,2,FALSE)</f>
        <v>RÉA</v>
      </c>
      <c r="B15" s="11">
        <f>$H$4</f>
        <v>1</v>
      </c>
      <c r="C15" s="12" t="s">
        <v>0</v>
      </c>
      <c r="D15" s="12" t="s">
        <v>0</v>
      </c>
      <c r="E15" s="12" t="s">
        <v>0</v>
      </c>
      <c r="F15" s="12" t="s">
        <v>0</v>
      </c>
      <c r="G15" s="12" t="s">
        <v>1</v>
      </c>
      <c r="H15" s="12" t="s">
        <v>1</v>
      </c>
      <c r="I15" s="12" t="s">
        <v>1</v>
      </c>
      <c r="J15" s="12" t="s">
        <v>1</v>
      </c>
      <c r="K15" s="12" t="s">
        <v>2</v>
      </c>
      <c r="L15" s="12" t="s">
        <v>2</v>
      </c>
      <c r="M15" s="12" t="s">
        <v>2</v>
      </c>
      <c r="N15" s="12" t="s">
        <v>2</v>
      </c>
      <c r="O15" s="12" t="s">
        <v>3</v>
      </c>
      <c r="P15" s="12" t="s">
        <v>3</v>
      </c>
      <c r="Q15" s="12" t="s">
        <v>3</v>
      </c>
      <c r="R15" s="12" t="s">
        <v>3</v>
      </c>
    </row>
    <row r="16" spans="1:28" x14ac:dyDescent="0.2">
      <c r="A16" s="11" t="str">
        <f>VLOOKUP($F$5,$P$2:$Q$6,2,FALSE)</f>
        <v>VAL</v>
      </c>
      <c r="B16" s="11">
        <f>$H$5</f>
        <v>2</v>
      </c>
      <c r="C16" s="12" t="s">
        <v>0</v>
      </c>
      <c r="D16" s="12" t="s">
        <v>1</v>
      </c>
      <c r="E16" s="12" t="s">
        <v>2</v>
      </c>
      <c r="F16" s="12" t="s">
        <v>3</v>
      </c>
      <c r="G16" s="12" t="s">
        <v>0</v>
      </c>
      <c r="H16" s="12" t="s">
        <v>1</v>
      </c>
      <c r="I16" s="12" t="s">
        <v>2</v>
      </c>
      <c r="J16" s="12" t="s">
        <v>3</v>
      </c>
      <c r="K16" s="12" t="s">
        <v>0</v>
      </c>
      <c r="L16" s="12" t="s">
        <v>1</v>
      </c>
      <c r="M16" s="12" t="s">
        <v>2</v>
      </c>
      <c r="N16" s="12" t="s">
        <v>3</v>
      </c>
      <c r="O16" s="12" t="s">
        <v>0</v>
      </c>
      <c r="P16" s="12" t="s">
        <v>1</v>
      </c>
      <c r="Q16" s="12" t="s">
        <v>2</v>
      </c>
      <c r="R16" s="12" t="s">
        <v>3</v>
      </c>
    </row>
    <row r="17" spans="1:18" x14ac:dyDescent="0.2">
      <c r="C17" s="11">
        <f>ROUNDUP((IF(C$14="A",$V$3,0)+IF(C$14="B",$X$3,0)+IF(C$14="C",$Z$3,0)+IF(C$14="D",$AB$3,0)+IF(C$15="A",$V$4,0)+IF(C$15="B",$X$4,0)+IF(C$15="C",$Z$4,0)+IF(C$15="D",$AB$4,0)+IF(C$16="A",$V$5,0)+IF(C$16="B",$X$5,0)+IF(C$16="C",$Z$5,0)+IF(C$16="D",$AB$5,0))*20/$V$6,0)</f>
        <v>18</v>
      </c>
      <c r="D17" s="11">
        <f>ROUNDUP((IF(D$14="A",$V$3,0)+IF(D$14="B",$X$3,0)+IF(D$14="C",$Z$3,0)+IF(D$14="D",$AB$3,0)+IF(D$15="A",$V$4,0)+IF(D$15="B",$X$4,0)+IF(D$15="C",$Z$4,0)+IF(D$15="D",$AB$4,0)+IF(D$16="A",$V$5,0)+IF(D$16="B",$X$5,0)+IF(D$16="C",$Z$5,0)+IF(D$16="D",$AB$5,0))*20/$V$6,0)</f>
        <v>16</v>
      </c>
      <c r="E17" s="11">
        <f>ROUNDUP((IF(E$14="A",$V$3,0)+IF(E$14="B",$X$3,0)+IF(E$14="C",$Z$3,0)+IF(E$14="D",$AB$3,0)+IF(E$15="A",$V$4,0)+IF(E$15="B",$X$4,0)+IF(E$15="C",$Z$4,0)+IF(E$15="D",$AB$4,0)+IF(E$16="A",$V$5,0)+IF(E$16="B",$X$5,0)+IF(E$16="C",$Z$5,0)+IF(E$16="D",$AB$5,0))*20/$V$6,0)</f>
        <v>15</v>
      </c>
      <c r="F17" s="11">
        <f>ROUNDUP((IF(F$14="A",$V$3,0)+IF(F$14="B",$X$3,0)+IF(F$14="C",$Z$3,0)+IF(F$14="D",$AB$3,0)+IF(F$15="A",$V$4,0)+IF(F$15="B",$X$4,0)+IF(F$15="C",$Z$4,0)+IF(F$15="D",$AB$4,0)+IF(F$16="A",$V$5,0)+IF(F$16="B",$X$5,0)+IF(F$16="C",$Z$5,0)+IF(F$16="D",$AB$5,0))*20/$V$6,0)</f>
        <v>13</v>
      </c>
      <c r="G17" s="13">
        <f>INT((IF(G$14="A",$V$3,0)+IF(G$14="B",$X$3,0)+IF(G$14="C",$Z$3,0)+IF(G$14="D",$AB$3,0)+IF(G$15="A",$V$4,0)+IF(G$15="B",$X$4,0)+IF(G$15="C",$Z$4,0)+IF(G$15="D",$AB$4,0)+IF(G$16="A",$V$5,0)+IF(G$16="B",$X$5,0)+IF(G$16="C",$Z$5,0)+IF(G$16="D",$AB$5,0))*20/$V$6)</f>
        <v>16</v>
      </c>
      <c r="H17" s="11">
        <f t="shared" ref="H17:R17" si="1">ROUNDUP((IF(H$14="A",$V$3,0)+IF(H$14="B",$X$3,0)+IF(H$14="C",$Z$3,0)+IF(H$14="D",$AB$3,0)+IF(H$15="A",$V$4,0)+IF(H$15="B",$X$4,0)+IF(H$15="C",$Z$4,0)+IF(H$15="D",$AB$4,0)+IF(H$16="A",$V$5,0)+IF(H$16="B",$X$5,0)+IF(H$16="C",$Z$5,0)+IF(H$16="D",$AB$5,0))*20/$V$6,0)</f>
        <v>15</v>
      </c>
      <c r="I17" s="11">
        <f t="shared" si="1"/>
        <v>14</v>
      </c>
      <c r="J17" s="11">
        <f t="shared" si="1"/>
        <v>12</v>
      </c>
      <c r="K17" s="11">
        <f t="shared" si="1"/>
        <v>16</v>
      </c>
      <c r="L17" s="11">
        <f t="shared" si="1"/>
        <v>15</v>
      </c>
      <c r="M17" s="11">
        <f t="shared" si="1"/>
        <v>13</v>
      </c>
      <c r="N17" s="11">
        <f t="shared" si="1"/>
        <v>11</v>
      </c>
      <c r="O17" s="11">
        <f t="shared" si="1"/>
        <v>15</v>
      </c>
      <c r="P17" s="11">
        <f t="shared" si="1"/>
        <v>14</v>
      </c>
      <c r="Q17" s="11">
        <f t="shared" si="1"/>
        <v>12</v>
      </c>
      <c r="R17" s="11">
        <f t="shared" si="1"/>
        <v>10</v>
      </c>
    </row>
    <row r="18" spans="1:18" x14ac:dyDescent="0.2">
      <c r="A18" s="11" t="s">
        <v>6</v>
      </c>
      <c r="B18" s="11" t="s">
        <v>9</v>
      </c>
    </row>
    <row r="19" spans="1:18" x14ac:dyDescent="0.2">
      <c r="A19" s="11" t="str">
        <f>VLOOKUP($F$3,$P$2:$Q$6,2,FALSE)</f>
        <v>ANA</v>
      </c>
      <c r="B19" s="11">
        <f>$H$3</f>
        <v>3</v>
      </c>
      <c r="C19" s="12" t="s">
        <v>2</v>
      </c>
      <c r="D19" s="12" t="s">
        <v>2</v>
      </c>
      <c r="E19" s="12" t="s">
        <v>2</v>
      </c>
      <c r="F19" s="12" t="s">
        <v>2</v>
      </c>
      <c r="G19" s="12" t="s">
        <v>2</v>
      </c>
      <c r="H19" s="12" t="s">
        <v>2</v>
      </c>
      <c r="I19" s="12" t="s">
        <v>2</v>
      </c>
      <c r="J19" s="12" t="s">
        <v>2</v>
      </c>
      <c r="K19" s="12" t="s">
        <v>2</v>
      </c>
      <c r="L19" s="12" t="s">
        <v>2</v>
      </c>
      <c r="M19" s="12" t="s">
        <v>2</v>
      </c>
      <c r="N19" s="12" t="s">
        <v>2</v>
      </c>
      <c r="O19" s="12" t="s">
        <v>2</v>
      </c>
      <c r="P19" s="12" t="s">
        <v>2</v>
      </c>
      <c r="Q19" s="12" t="s">
        <v>2</v>
      </c>
      <c r="R19" s="12" t="s">
        <v>2</v>
      </c>
    </row>
    <row r="20" spans="1:18" x14ac:dyDescent="0.2">
      <c r="A20" s="11" t="str">
        <f>VLOOKUP($F$4,$P$2:$Q$6,2,FALSE)</f>
        <v>RÉA</v>
      </c>
      <c r="B20" s="11">
        <f>$H$4</f>
        <v>1</v>
      </c>
      <c r="C20" s="12" t="s">
        <v>0</v>
      </c>
      <c r="D20" s="12" t="s">
        <v>0</v>
      </c>
      <c r="E20" s="12" t="s">
        <v>0</v>
      </c>
      <c r="F20" s="12" t="s">
        <v>0</v>
      </c>
      <c r="G20" s="12" t="s">
        <v>1</v>
      </c>
      <c r="H20" s="12" t="s">
        <v>1</v>
      </c>
      <c r="I20" s="12" t="s">
        <v>1</v>
      </c>
      <c r="J20" s="12" t="s">
        <v>1</v>
      </c>
      <c r="K20" s="12" t="s">
        <v>2</v>
      </c>
      <c r="L20" s="12" t="s">
        <v>2</v>
      </c>
      <c r="M20" s="12" t="s">
        <v>2</v>
      </c>
      <c r="N20" s="12" t="s">
        <v>2</v>
      </c>
      <c r="O20" s="12" t="s">
        <v>3</v>
      </c>
      <c r="P20" s="12" t="s">
        <v>3</v>
      </c>
      <c r="Q20" s="12" t="s">
        <v>3</v>
      </c>
      <c r="R20" s="12" t="s">
        <v>3</v>
      </c>
    </row>
    <row r="21" spans="1:18" x14ac:dyDescent="0.2">
      <c r="A21" s="11" t="str">
        <f>VLOOKUP($F$5,$P$2:$Q$6,2,FALSE)</f>
        <v>VAL</v>
      </c>
      <c r="B21" s="11">
        <f>$H$5</f>
        <v>2</v>
      </c>
      <c r="C21" s="12" t="s">
        <v>0</v>
      </c>
      <c r="D21" s="12" t="s">
        <v>1</v>
      </c>
      <c r="E21" s="12" t="s">
        <v>2</v>
      </c>
      <c r="F21" s="12" t="s">
        <v>3</v>
      </c>
      <c r="G21" s="12" t="s">
        <v>0</v>
      </c>
      <c r="H21" s="12" t="s">
        <v>1</v>
      </c>
      <c r="I21" s="12" t="s">
        <v>2</v>
      </c>
      <c r="J21" s="12" t="s">
        <v>3</v>
      </c>
      <c r="K21" s="12" t="s">
        <v>0</v>
      </c>
      <c r="L21" s="12" t="s">
        <v>1</v>
      </c>
      <c r="M21" s="12" t="s">
        <v>2</v>
      </c>
      <c r="N21" s="12" t="s">
        <v>3</v>
      </c>
      <c r="O21" s="12" t="s">
        <v>0</v>
      </c>
      <c r="P21" s="12" t="s">
        <v>1</v>
      </c>
      <c r="Q21" s="12" t="s">
        <v>2</v>
      </c>
      <c r="R21" s="12" t="s">
        <v>3</v>
      </c>
    </row>
    <row r="22" spans="1:18" x14ac:dyDescent="0.2">
      <c r="C22" s="13">
        <f t="shared" ref="C22:R22" si="2">ROUNDUP((IF(C$19="A",$V$3,0)+IF(C$19="B",$X$3,0)+IF(C$19="C",$Z$3,0)+IF(C$19="D",$AB$3,0)+IF(C$20="A",$V$4,0)+IF(C$20="B",$X$4,0)+IF(C$20="C",$Z$4,0)+IF(C$20="D",$AB$4,0)+IF(C$21="A",$V$5,0)+IF(C$21="B",$X$5,0)+IF(C$21="C",$Z$5,0)+IF(C$21="D",$AB$5,0))*20/$V$6,0)</f>
        <v>15</v>
      </c>
      <c r="D22" s="13">
        <f t="shared" si="2"/>
        <v>14</v>
      </c>
      <c r="E22" s="13">
        <f t="shared" si="2"/>
        <v>12</v>
      </c>
      <c r="F22" s="13">
        <f t="shared" si="2"/>
        <v>10</v>
      </c>
      <c r="G22" s="13">
        <f t="shared" si="2"/>
        <v>15</v>
      </c>
      <c r="H22" s="13">
        <f t="shared" si="2"/>
        <v>13</v>
      </c>
      <c r="I22" s="13">
        <f t="shared" si="2"/>
        <v>11</v>
      </c>
      <c r="J22" s="13">
        <f t="shared" si="2"/>
        <v>10</v>
      </c>
      <c r="K22" s="13">
        <f t="shared" si="2"/>
        <v>14</v>
      </c>
      <c r="L22" s="13">
        <f t="shared" si="2"/>
        <v>12</v>
      </c>
      <c r="M22" s="13">
        <f t="shared" si="2"/>
        <v>10</v>
      </c>
      <c r="N22" s="13">
        <f t="shared" si="2"/>
        <v>9</v>
      </c>
      <c r="O22" s="13">
        <f t="shared" si="2"/>
        <v>13</v>
      </c>
      <c r="P22" s="13">
        <f t="shared" si="2"/>
        <v>11</v>
      </c>
      <c r="Q22" s="13">
        <f t="shared" si="2"/>
        <v>10</v>
      </c>
      <c r="R22" s="13">
        <f t="shared" si="2"/>
        <v>8</v>
      </c>
    </row>
    <row r="23" spans="1:18" x14ac:dyDescent="0.2">
      <c r="A23" s="11" t="s">
        <v>6</v>
      </c>
      <c r="B23" s="11" t="s">
        <v>9</v>
      </c>
    </row>
    <row r="24" spans="1:18" x14ac:dyDescent="0.2">
      <c r="A24" s="11" t="str">
        <f>VLOOKUP($F$3,$P$2:$Q$6,2,FALSE)</f>
        <v>ANA</v>
      </c>
      <c r="B24" s="11">
        <f>$H$3</f>
        <v>3</v>
      </c>
      <c r="C24" s="12" t="s">
        <v>3</v>
      </c>
      <c r="D24" s="12" t="s">
        <v>3</v>
      </c>
      <c r="E24" s="12" t="s">
        <v>3</v>
      </c>
      <c r="F24" s="12" t="s">
        <v>3</v>
      </c>
      <c r="G24" s="12" t="s">
        <v>3</v>
      </c>
      <c r="H24" s="12" t="s">
        <v>3</v>
      </c>
      <c r="I24" s="12" t="s">
        <v>3</v>
      </c>
      <c r="J24" s="12" t="s">
        <v>3</v>
      </c>
      <c r="K24" s="12" t="s">
        <v>3</v>
      </c>
      <c r="L24" s="12" t="s">
        <v>3</v>
      </c>
      <c r="M24" s="12" t="s">
        <v>3</v>
      </c>
      <c r="N24" s="12" t="s">
        <v>3</v>
      </c>
      <c r="O24" s="12" t="s">
        <v>3</v>
      </c>
      <c r="P24" s="12" t="s">
        <v>3</v>
      </c>
      <c r="Q24" s="12" t="s">
        <v>3</v>
      </c>
      <c r="R24" s="12" t="s">
        <v>3</v>
      </c>
    </row>
    <row r="25" spans="1:18" x14ac:dyDescent="0.2">
      <c r="A25" s="11" t="str">
        <f>VLOOKUP($F$4,$P$2:$Q$6,2,FALSE)</f>
        <v>RÉA</v>
      </c>
      <c r="B25" s="11">
        <f>$H$4</f>
        <v>1</v>
      </c>
      <c r="C25" s="12" t="s">
        <v>0</v>
      </c>
      <c r="D25" s="12" t="s">
        <v>0</v>
      </c>
      <c r="E25" s="12" t="s">
        <v>0</v>
      </c>
      <c r="F25" s="12" t="s">
        <v>0</v>
      </c>
      <c r="G25" s="12" t="s">
        <v>1</v>
      </c>
      <c r="H25" s="12" t="s">
        <v>1</v>
      </c>
      <c r="I25" s="12" t="s">
        <v>1</v>
      </c>
      <c r="J25" s="12" t="s">
        <v>1</v>
      </c>
      <c r="K25" s="12" t="s">
        <v>2</v>
      </c>
      <c r="L25" s="12" t="s">
        <v>2</v>
      </c>
      <c r="M25" s="12" t="s">
        <v>2</v>
      </c>
      <c r="N25" s="12" t="s">
        <v>2</v>
      </c>
      <c r="O25" s="12" t="s">
        <v>3</v>
      </c>
      <c r="P25" s="12" t="s">
        <v>3</v>
      </c>
      <c r="Q25" s="12" t="s">
        <v>3</v>
      </c>
      <c r="R25" s="12" t="s">
        <v>3</v>
      </c>
    </row>
    <row r="26" spans="1:18" x14ac:dyDescent="0.2">
      <c r="A26" s="11" t="str">
        <f>VLOOKUP($F$5,$P$2:$Q$6,2,FALSE)</f>
        <v>VAL</v>
      </c>
      <c r="B26" s="11">
        <f>$H$5</f>
        <v>2</v>
      </c>
      <c r="C26" s="12" t="s">
        <v>0</v>
      </c>
      <c r="D26" s="12" t="s">
        <v>1</v>
      </c>
      <c r="E26" s="12" t="s">
        <v>2</v>
      </c>
      <c r="F26" s="12" t="s">
        <v>3</v>
      </c>
      <c r="G26" s="12" t="s">
        <v>0</v>
      </c>
      <c r="H26" s="12" t="s">
        <v>1</v>
      </c>
      <c r="I26" s="12" t="s">
        <v>2</v>
      </c>
      <c r="J26" s="12" t="s">
        <v>3</v>
      </c>
      <c r="K26" s="12" t="s">
        <v>0</v>
      </c>
      <c r="L26" s="12" t="s">
        <v>1</v>
      </c>
      <c r="M26" s="12" t="s">
        <v>2</v>
      </c>
      <c r="N26" s="12" t="s">
        <v>3</v>
      </c>
      <c r="O26" s="12" t="s">
        <v>0</v>
      </c>
      <c r="P26" s="12" t="s">
        <v>1</v>
      </c>
      <c r="Q26" s="12" t="s">
        <v>2</v>
      </c>
      <c r="R26" s="12" t="s">
        <v>3</v>
      </c>
    </row>
    <row r="27" spans="1:18" x14ac:dyDescent="0.2">
      <c r="C27" s="13">
        <f t="shared" ref="C27:R27" si="3">ROUNDUP((IF(C$24="A",$V$3,0)+IF(C$24="B",$X$3,0)+IF(C$24="C",$Z$3,0)+IF(C$24="D",$AB$3,0)+IF(C$25="A",$V$4,0)+IF(C$25="B",$X$4,0)+IF(C$25="C",$Z$4,0)+IF(C$25="D",$AB$4,0)+IF(C$26="A",$V$5,0)+IF(C$26="B",$X$5,0)+IF(C$26="C",$Z$5,0)+IF(C$26="D",$AB$5,0))*20/$V$6,0)</f>
        <v>13</v>
      </c>
      <c r="D27" s="13">
        <f t="shared" si="3"/>
        <v>11</v>
      </c>
      <c r="E27" s="13">
        <f t="shared" si="3"/>
        <v>10</v>
      </c>
      <c r="F27" s="13">
        <f t="shared" si="3"/>
        <v>8</v>
      </c>
      <c r="G27" s="13">
        <f t="shared" si="3"/>
        <v>12</v>
      </c>
      <c r="H27" s="13">
        <f t="shared" si="3"/>
        <v>10</v>
      </c>
      <c r="I27" s="13">
        <f t="shared" si="3"/>
        <v>9</v>
      </c>
      <c r="J27" s="13">
        <f t="shared" si="3"/>
        <v>7</v>
      </c>
      <c r="K27" s="13">
        <f t="shared" si="3"/>
        <v>11</v>
      </c>
      <c r="L27" s="13">
        <f t="shared" si="3"/>
        <v>10</v>
      </c>
      <c r="M27" s="13">
        <f t="shared" si="3"/>
        <v>8</v>
      </c>
      <c r="N27" s="13">
        <f t="shared" si="3"/>
        <v>6</v>
      </c>
      <c r="O27" s="13">
        <f t="shared" si="3"/>
        <v>10</v>
      </c>
      <c r="P27" s="13">
        <f t="shared" si="3"/>
        <v>9</v>
      </c>
      <c r="Q27" s="13">
        <f t="shared" si="3"/>
        <v>7</v>
      </c>
      <c r="R27" s="13">
        <f t="shared" si="3"/>
        <v>5</v>
      </c>
    </row>
  </sheetData>
  <conditionalFormatting sqref="B9:R11">
    <cfRule type="expression" dxfId="14" priority="15">
      <formula>B9&lt;&gt;C9</formula>
    </cfRule>
  </conditionalFormatting>
  <conditionalFormatting sqref="C14:R16">
    <cfRule type="expression" dxfId="13" priority="14">
      <formula>C14&lt;&gt;D14</formula>
    </cfRule>
  </conditionalFormatting>
  <conditionalFormatting sqref="C19:R21">
    <cfRule type="expression" dxfId="12" priority="13">
      <formula>C19&lt;&gt;D19</formula>
    </cfRule>
  </conditionalFormatting>
  <conditionalFormatting sqref="C24:R26">
    <cfRule type="expression" dxfId="11" priority="12">
      <formula>C24&lt;&gt;D24</formula>
    </cfRule>
  </conditionalFormatting>
  <conditionalFormatting sqref="B14:B16">
    <cfRule type="expression" dxfId="10" priority="11">
      <formula>B14&lt;&gt;C14</formula>
    </cfRule>
  </conditionalFormatting>
  <conditionalFormatting sqref="B19:B21">
    <cfRule type="expression" dxfId="9" priority="10">
      <formula>B19&lt;&gt;C19</formula>
    </cfRule>
  </conditionalFormatting>
  <conditionalFormatting sqref="B24:B26">
    <cfRule type="expression" dxfId="8" priority="9">
      <formula>B24&lt;&gt;C24</formula>
    </cfRule>
  </conditionalFormatting>
  <conditionalFormatting sqref="C8:R26">
    <cfRule type="cellIs" dxfId="7" priority="5" operator="equal">
      <formula>"D"</formula>
    </cfRule>
    <cfRule type="cellIs" dxfId="6" priority="6" operator="equal">
      <formula>"C"</formula>
    </cfRule>
    <cfRule type="cellIs" dxfId="5" priority="7" operator="equal">
      <formula>"B"</formula>
    </cfRule>
    <cfRule type="cellIs" dxfId="4" priority="8" operator="equal">
      <formula>"A"</formula>
    </cfRule>
  </conditionalFormatting>
  <conditionalFormatting sqref="C27:R27">
    <cfRule type="cellIs" dxfId="3" priority="1" operator="equal">
      <formula>"D"</formula>
    </cfRule>
    <cfRule type="cellIs" dxfId="2" priority="2" operator="equal">
      <formula>"C"</formula>
    </cfRule>
    <cfRule type="cellIs" dxfId="1" priority="3" operator="equal">
      <formula>"B"</formula>
    </cfRule>
    <cfRule type="cellIs" dxfId="0" priority="4" operator="equal">
      <formula>"A"</formula>
    </cfRule>
  </conditionalFormatting>
  <dataValidations count="2">
    <dataValidation type="list" showInputMessage="1" showErrorMessage="1" sqref="F3:F5" xr:uid="{00000000-0002-0000-0000-000000000000}">
      <formula1>$P$2:$P$6</formula1>
    </dataValidation>
    <dataValidation type="list" showInputMessage="1" showErrorMessage="1" sqref="H3:H5" xr:uid="{00000000-0002-0000-0000-000001000000}">
      <formula1>"1,2,3"</formula1>
    </dataValidation>
  </dataValidations>
  <pageMargins left="0.7" right="0.7" top="0.75" bottom="0.75" header="0.3" footer="0.3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PhyNew</vt:lpstr>
    </vt:vector>
  </TitlesOfParts>
  <Company>Nom de votre société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GRIESP</dc:creator>
  <cp:lastModifiedBy>Microsoft Office User</cp:lastModifiedBy>
  <dcterms:created xsi:type="dcterms:W3CDTF">2011-10-24T09:57:56Z</dcterms:created>
  <dcterms:modified xsi:type="dcterms:W3CDTF">2022-05-29T14:01:06Z</dcterms:modified>
</cp:coreProperties>
</file>